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11760" activeTab="1"/>
  </bookViews>
  <sheets>
    <sheet name="基金资产负债表" sheetId="4" r:id="rId1"/>
    <sheet name="基金利润表" sheetId="1" r:id="rId2"/>
    <sheet name="基金现金流量表" sheetId="3" r:id="rId3"/>
  </sheets>
  <calcPr calcId="125725"/>
</workbook>
</file>

<file path=xl/calcChain.xml><?xml version="1.0" encoding="utf-8"?>
<calcChain xmlns="http://schemas.openxmlformats.org/spreadsheetml/2006/main">
  <c r="G10" i="1"/>
  <c r="G11"/>
  <c r="G13"/>
  <c r="G15"/>
  <c r="G17"/>
  <c r="G21"/>
  <c r="G27"/>
  <c r="F8"/>
  <c r="F23" s="1"/>
  <c r="F26" s="1"/>
  <c r="F28" s="1"/>
  <c r="F29" s="1"/>
  <c r="H16" i="3" l="1"/>
  <c r="H21" s="1"/>
  <c r="H10"/>
  <c r="H11" s="1"/>
  <c r="D24"/>
  <c r="D17"/>
  <c r="D16"/>
  <c r="D11"/>
  <c r="E8" i="1"/>
  <c r="E23" s="1"/>
  <c r="E26" s="1"/>
  <c r="E28" s="1"/>
  <c r="E29" s="1"/>
  <c r="H23" i="3" l="1"/>
  <c r="H25" s="1"/>
  <c r="G18" i="4"/>
  <c r="D41" l="1"/>
  <c r="C41" l="1"/>
  <c r="C24" i="3"/>
  <c r="G28" i="4"/>
  <c r="G37"/>
  <c r="G43" s="1"/>
  <c r="C18"/>
  <c r="G16" i="3"/>
  <c r="G21" s="1"/>
  <c r="G10"/>
  <c r="C16"/>
  <c r="C11"/>
  <c r="H18" i="4"/>
  <c r="H28" s="1"/>
  <c r="G11" i="3" l="1"/>
  <c r="C44" i="4"/>
  <c r="C17" i="3"/>
  <c r="G44" i="4"/>
  <c r="D18"/>
  <c r="D8" i="1"/>
  <c r="G8" s="1"/>
  <c r="H37" i="4"/>
  <c r="H43" s="1"/>
  <c r="H44" s="1"/>
  <c r="C8" i="1"/>
  <c r="C23" s="1"/>
  <c r="C26" s="1"/>
  <c r="C28" s="1"/>
  <c r="C29" s="1"/>
  <c r="D23" l="1"/>
  <c r="G23" s="1"/>
  <c r="G23" i="3"/>
  <c r="G25" s="1"/>
  <c r="D44" i="4"/>
  <c r="D26" i="1" l="1"/>
  <c r="G26" s="1"/>
  <c r="D28" l="1"/>
  <c r="G28" s="1"/>
  <c r="D29" l="1"/>
  <c r="G29" s="1"/>
</calcChain>
</file>

<file path=xl/sharedStrings.xml><?xml version="1.0" encoding="utf-8"?>
<sst xmlns="http://schemas.openxmlformats.org/spreadsheetml/2006/main" count="439" uniqueCount="247">
  <si>
    <t/>
  </si>
  <si>
    <t>利  润  表</t>
  </si>
  <si>
    <t>日期:2015-01-31</t>
  </si>
  <si>
    <t>项              目</t>
  </si>
  <si>
    <t>行</t>
  </si>
  <si>
    <t>本月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</si>
  <si>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</si>
  <si>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</si>
  <si>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</si>
  <si>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</si>
  <si>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</si>
  <si>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</si>
  <si>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</si>
  <si>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</si>
  <si>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</si>
  <si>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</si>
  <si>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</si>
  <si>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</si>
  <si>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</si>
  <si>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</si>
  <si>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</si>
  <si>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</si>
  <si>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</si>
  <si>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</si>
  <si>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</si>
  <si>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</si>
  <si>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</si>
  <si>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</si>
  <si>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</si>
  <si>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</si>
  <si>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</si>
  <si>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</si>
  <si>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</si>
  <si>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</si>
  <si>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</si>
  <si>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</si>
  <si>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</si>
  <si>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</si>
  <si>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</si>
  <si>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</si>
  <si>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</si>
  <si>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</si>
  <si>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</si>
  <si>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</si>
  <si>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</si>
  <si>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</si>
  <si>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</si>
  <si>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</si>
  <si>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</si>
  <si>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</si>
  <si>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</si>
  <si>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</si>
  <si>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</si>
  <si>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</si>
  <si>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</si>
  <si>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</si>
  <si>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</si>
  <si>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</si>
  <si>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</si>
  <si>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</si>
  <si>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</si>
  <si>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</si>
  <si>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</si>
  <si>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</si>
  <si>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</si>
  <si>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</si>
  <si>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</si>
  <si>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</si>
  <si>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</si>
  <si>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</si>
  <si>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</si>
  <si>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</si>
  <si>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</si>
  <si>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</si>
  <si>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</si>
  <si>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</si>
  <si>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</si>
  <si>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</si>
  <si>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</si>
  <si>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</si>
  <si>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</si>
  <si>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</si>
  <si>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</si>
  <si>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</si>
  <si>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</si>
  <si>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</si>
  <si>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</si>
  <si>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</si>
  <si>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</si>
  <si>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</si>
  <si>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</si>
  <si>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</si>
  <si>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</si>
  <si>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</si>
  <si>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</si>
  <si>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</si>
  <si>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</si>
  <si>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</si>
  <si>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</si>
  <si>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</si>
  <si>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</si>
  <si>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</si>
  <si>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</si>
  <si>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</si>
  <si>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</si>
  <si>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</si>
  <si>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</si>
  <si>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</si>
  <si>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</si>
  <si>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</si>
  <si>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</si>
  <si>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</si>
  <si>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</si>
  <si>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</si>
  <si>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</si>
  <si>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</si>
  <si>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</si>
  <si>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</si>
  <si>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</si>
  <si>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</si>
  <si>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</si>
  <si>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</si>
  <si>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</si>
  <si>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</si>
  <si>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</si>
  <si>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</si>
  <si>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</si>
  <si>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</si>
  <si>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</si>
  <si>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</si>
  <si>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</si>
  <si>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</si>
  <si>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</si>
  <si>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</si>
  <si>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</si>
  <si>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</si>
  <si>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</si>
  <si>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</si>
  <si>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</si>
  <si>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</si>
  <si>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</si>
  <si>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</si>
  <si>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</si>
  <si>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</si>
  <si>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</si>
  <si>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</si>
  <si>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</si>
  <si>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</si>
  <si>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</si>
  <si>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</si>
  <si>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</si>
  <si>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</si>
  <si>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</si>
  <si>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</si>
  <si>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</si>
  <si>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</si>
  <si>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</si>
  <si>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</si>
  <si>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</si>
  <si>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</si>
  <si>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</si>
  <si>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</si>
  <si>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</si>
  <si>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</si>
  <si>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</si>
  <si>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</si>
  <si>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</si>
  <si>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</si>
  <si>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</si>
  <si>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</si>
  <si>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</si>
  <si>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</si>
  <si>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</si>
  <si>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</si>
  <si>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</si>
  <si>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</si>
  <si>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</si>
  <si>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</si>
  <si>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</si>
  <si>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</si>
  <si>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</si>
  <si>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</si>
  <si>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</si>
  <si>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</si>
  <si>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</si>
  <si>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</si>
  <si>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</si>
  <si>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</si>
  <si>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</si>
  <si>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</si>
  <si>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</si>
  <si>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</si>
  <si>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</si>
  <si>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</si>
  <si>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</si>
  <si>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</si>
  <si>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</si>
  <si>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</si>
  <si>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</si>
  <si>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</si>
  <si>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</si>
  <si>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</si>
  <si>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</si>
  <si>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</si>
  <si>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</si>
  <si>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</si>
  <si>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</si>
  <si>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</si>
  <si>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</si>
  <si>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</si>
  <si>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</si>
  <si>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</si>
  <si>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</si>
  <si>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</si>
  <si>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</si>
  <si>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</si>
  <si>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</si>
  <si>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</si>
  <si>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</si>
  <si>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</si>
  <si>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</si>
  <si>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</si>
  <si>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</si>
  <si>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</si>
  <si>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</si>
  <si>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</si>
  <si>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</si>
  <si>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3" type="noConversion"/>
  </si>
  <si>
    <t xml:space="preserve">       经营活动现金流出小计</t>
    <phoneticPr fontId="3" type="noConversion"/>
  </si>
  <si>
    <t xml:space="preserve">      筹资活动现金流入小计</t>
    <phoneticPr fontId="3" type="noConversion"/>
  </si>
  <si>
    <t xml:space="preserve">      筹资活动现金流出小计</t>
    <phoneticPr fontId="3" type="noConversion"/>
  </si>
  <si>
    <t xml:space="preserve">  加：期初现金及现金等价物余额</t>
    <phoneticPr fontId="3" type="noConversion"/>
  </si>
  <si>
    <t>本年金额累计</t>
    <phoneticPr fontId="3" type="noConversion"/>
  </si>
  <si>
    <t>单位:中央企业贫困地区产业投资基金股份有限公司</t>
    <phoneticPr fontId="3" type="noConversion"/>
  </si>
  <si>
    <t xml:space="preserve">      手续费及佣金支出</t>
    <phoneticPr fontId="3" type="noConversion"/>
  </si>
  <si>
    <t>金额单位：元</t>
    <phoneticPr fontId="3" type="noConversion"/>
  </si>
  <si>
    <t xml:space="preserve">  股本</t>
    <phoneticPr fontId="3" type="noConversion"/>
  </si>
  <si>
    <t>资  产  负  债  表（续）</t>
    <phoneticPr fontId="3" type="noConversion"/>
  </si>
  <si>
    <t>金额单位：元</t>
    <phoneticPr fontId="3" type="noConversion"/>
  </si>
  <si>
    <t>期末余额</t>
    <phoneticPr fontId="3" type="noConversion"/>
  </si>
  <si>
    <t xml:space="preserve">      税金及附加</t>
    <phoneticPr fontId="3" type="noConversion"/>
  </si>
  <si>
    <t>上年同期累计</t>
    <phoneticPr fontId="3" type="noConversion"/>
  </si>
  <si>
    <t>本年累计</t>
    <phoneticPr fontId="3" type="noConversion"/>
  </si>
  <si>
    <t>日期:2018-6-30</t>
    <phoneticPr fontId="3" type="noConversion"/>
  </si>
  <si>
    <t xml:space="preserve">           日期:2018-6-30</t>
    <phoneticPr fontId="3" type="noConversion"/>
  </si>
  <si>
    <t>一季度</t>
    <phoneticPr fontId="3" type="noConversion"/>
  </si>
  <si>
    <t>二季度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</si>
</sst>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(* #,##0_);_(* \(#,##0\);_(* &quot;-&quot;_);_(@_)"/>
    <numFmt numFmtId="177" formatCode="#,##0.00_ "/>
    <numFmt numFmtId="178" formatCode="#,##0.0000000_ "/>
  </numFmts>
  <fonts count="33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8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0" fontId="31" fillId="0" borderId="0"/>
    <xf numFmtId="0" fontId="32" fillId="0" borderId="0"/>
    <xf numFmtId="43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2" fontId="4" fillId="0" borderId="0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left" vertical="center"/>
    </xf>
    <xf numFmtId="43" fontId="12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14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" fontId="16" fillId="0" borderId="2" xfId="0" applyNumberFormat="1" applyFont="1" applyBorder="1" applyAlignment="1">
      <alignment horizontal="right"/>
    </xf>
    <xf numFmtId="2" fontId="17" fillId="0" borderId="2" xfId="0" applyNumberFormat="1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2" fontId="18" fillId="0" borderId="2" xfId="0" applyNumberFormat="1" applyFont="1" applyBorder="1" applyAlignment="1">
      <alignment horizontal="left" vertical="center"/>
    </xf>
    <xf numFmtId="4" fontId="16" fillId="0" borderId="3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left" vertical="center"/>
    </xf>
    <xf numFmtId="2" fontId="24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2" fontId="24" fillId="0" borderId="4" xfId="0" applyNumberFormat="1" applyFont="1" applyBorder="1" applyAlignment="1">
      <alignment horizontal="left" vertical="center"/>
    </xf>
    <xf numFmtId="4" fontId="26" fillId="0" borderId="4" xfId="0" applyNumberFormat="1" applyFont="1" applyBorder="1" applyAlignment="1">
      <alignment horizontal="righ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0" fillId="0" borderId="4" xfId="0" applyNumberFormat="1" applyFont="1" applyBorder="1" applyAlignment="1">
      <alignment horizontal="right" vertical="center"/>
    </xf>
    <xf numFmtId="2" fontId="24" fillId="0" borderId="4" xfId="0" applyNumberFormat="1" applyFont="1" applyBorder="1" applyAlignment="1">
      <alignment horizontal="left"/>
    </xf>
    <xf numFmtId="2" fontId="21" fillId="0" borderId="4" xfId="0" applyNumberFormat="1" applyFont="1" applyBorder="1" applyAlignment="1">
      <alignment horizontal="left" vertical="center"/>
    </xf>
    <xf numFmtId="2" fontId="21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4" fontId="20" fillId="0" borderId="4" xfId="0" applyNumberFormat="1" applyFont="1" applyBorder="1" applyAlignment="1">
      <alignment horizontal="right"/>
    </xf>
    <xf numFmtId="2" fontId="29" fillId="0" borderId="0" xfId="0" applyNumberFormat="1" applyFont="1" applyBorder="1" applyAlignment="1">
      <alignment horizontal="left" vertical="center"/>
    </xf>
    <xf numFmtId="2" fontId="30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0" applyNumberFormat="1" applyAlignment="1">
      <alignment horizontal="center"/>
    </xf>
    <xf numFmtId="177" fontId="25" fillId="0" borderId="4" xfId="0" applyNumberFormat="1" applyFont="1" applyBorder="1" applyAlignment="1">
      <alignment horizontal="center"/>
    </xf>
    <xf numFmtId="43" fontId="4" fillId="0" borderId="0" xfId="1279" applyFont="1" applyBorder="1" applyAlignment="1">
      <alignment horizontal="left" vertical="center"/>
    </xf>
    <xf numFmtId="178" fontId="0" fillId="0" borderId="0" xfId="0" applyNumberFormat="1" applyAlignment="1">
      <alignment horizontal="center"/>
    </xf>
    <xf numFmtId="2" fontId="27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16" fillId="0" borderId="5" xfId="0" applyNumberFormat="1" applyFont="1" applyBorder="1" applyAlignment="1">
      <alignment horizontal="right"/>
    </xf>
    <xf numFmtId="43" fontId="12" fillId="0" borderId="9" xfId="1272" applyNumberFormat="1" applyFont="1" applyFill="1" applyBorder="1" applyAlignment="1" applyProtection="1">
      <alignment horizontal="center" vertical="center" shrinkToFit="1"/>
      <protection locked="0"/>
    </xf>
    <xf numFmtId="4" fontId="14" fillId="0" borderId="9" xfId="0" applyNumberFormat="1" applyFont="1" applyBorder="1" applyAlignment="1">
      <alignment horizontal="right" vertical="center"/>
    </xf>
    <xf numFmtId="0" fontId="0" fillId="0" borderId="4" xfId="0" applyBorder="1"/>
    <xf numFmtId="0" fontId="0" fillId="0" borderId="9" xfId="0" applyBorder="1"/>
    <xf numFmtId="4" fontId="15" fillId="0" borderId="9" xfId="0" applyNumberFormat="1" applyFont="1" applyBorder="1" applyAlignment="1">
      <alignment horizontal="right" vertical="center"/>
    </xf>
    <xf numFmtId="177" fontId="0" fillId="0" borderId="4" xfId="0" applyNumberFormat="1" applyBorder="1"/>
  </cellXfs>
  <cellStyles count="1280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" xfId="1277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" xfId="1278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千位分隔" xfId="1279" builtinId="3"/>
    <cellStyle name="千位分隔 2" xfId="1275"/>
    <cellStyle name="千位分隔 5" xfId="1273"/>
    <cellStyle name="千位分隔[0] 155" xfId="1264"/>
    <cellStyle name="千位分隔[0] 156" xfId="1265"/>
    <cellStyle name="千位分隔[0] 157" xfId="1266"/>
    <cellStyle name="千位分隔[0] 41" xfId="1267"/>
    <cellStyle name="千位分隔[0] 42" xfId="1268"/>
    <cellStyle name="千位分隔[0] 43" xfId="1269"/>
    <cellStyle name="千位分隔[0] 97" xfId="1270"/>
    <cellStyle name="千位分隔[0] 98" xfId="12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opLeftCell="C7" zoomScaleNormal="100" workbookViewId="0">
      <selection activeCell="H36" sqref="H36"/>
    </sheetView>
  </sheetViews>
  <sheetFormatPr defaultColWidth="13.7109375" defaultRowHeight="12.75"/>
  <cols>
    <col min="1" max="1" width="63.28515625" bestFit="1" customWidth="1"/>
    <col min="2" max="2" width="3" customWidth="1"/>
    <col min="3" max="3" width="36.85546875" style="20" customWidth="1"/>
    <col min="4" max="4" width="36.7109375" style="20" customWidth="1"/>
    <col min="5" max="5" width="63.28515625" bestFit="1" customWidth="1"/>
    <col min="6" max="6" width="3" customWidth="1"/>
    <col min="7" max="7" width="38.42578125" style="20" customWidth="1"/>
    <col min="8" max="8" width="36" style="20" customWidth="1"/>
    <col min="9" max="9" width="14.140625" customWidth="1"/>
  </cols>
  <sheetData>
    <row r="1" spans="1:9" ht="16.149999999999999" customHeight="1">
      <c r="A1" s="1" t="s">
        <v>0</v>
      </c>
      <c r="B1" s="1" t="s">
        <v>0</v>
      </c>
      <c r="C1" s="9" t="s">
        <v>0</v>
      </c>
      <c r="D1" s="9" t="s">
        <v>0</v>
      </c>
      <c r="E1" s="1" t="s">
        <v>0</v>
      </c>
      <c r="F1" s="1" t="s">
        <v>0</v>
      </c>
      <c r="G1" s="9" t="s">
        <v>0</v>
      </c>
      <c r="H1" s="9" t="s">
        <v>0</v>
      </c>
      <c r="I1" s="1" t="s">
        <v>0</v>
      </c>
    </row>
    <row r="2" spans="1:9" ht="29.45" customHeight="1">
      <c r="A2" s="70" t="s">
        <v>64</v>
      </c>
      <c r="B2" s="71"/>
      <c r="C2" s="71"/>
      <c r="D2" s="71"/>
      <c r="E2" s="71" t="s">
        <v>237</v>
      </c>
      <c r="F2" s="71"/>
      <c r="G2" s="71"/>
      <c r="H2" s="71"/>
      <c r="I2" s="1" t="s">
        <v>0</v>
      </c>
    </row>
    <row r="3" spans="1:9" ht="16.899999999999999" customHeight="1">
      <c r="A3" s="40" t="s">
        <v>233</v>
      </c>
      <c r="B3" s="41" t="s">
        <v>0</v>
      </c>
      <c r="C3" s="42" t="s">
        <v>243</v>
      </c>
      <c r="D3" s="43" t="s">
        <v>235</v>
      </c>
      <c r="E3" s="40" t="s">
        <v>233</v>
      </c>
      <c r="F3" s="41" t="s">
        <v>0</v>
      </c>
      <c r="G3" s="44" t="s">
        <v>243</v>
      </c>
      <c r="H3" s="43" t="s">
        <v>235</v>
      </c>
      <c r="I3" s="1" t="s">
        <v>0</v>
      </c>
    </row>
    <row r="4" spans="1:9" ht="16.899999999999999" customHeight="1">
      <c r="A4" s="45" t="s">
        <v>65</v>
      </c>
      <c r="B4" s="45" t="s">
        <v>4</v>
      </c>
      <c r="C4" s="45" t="s">
        <v>239</v>
      </c>
      <c r="D4" s="45" t="s">
        <v>66</v>
      </c>
      <c r="E4" s="45" t="s">
        <v>67</v>
      </c>
      <c r="F4" s="45" t="s">
        <v>4</v>
      </c>
      <c r="G4" s="45" t="s">
        <v>239</v>
      </c>
      <c r="H4" s="45" t="s">
        <v>66</v>
      </c>
      <c r="I4" s="1" t="s">
        <v>0</v>
      </c>
    </row>
    <row r="5" spans="1:9" ht="16.899999999999999" customHeight="1">
      <c r="A5" s="46" t="s">
        <v>68</v>
      </c>
      <c r="B5" s="47" t="s">
        <v>8</v>
      </c>
      <c r="C5" s="48" t="s">
        <v>0</v>
      </c>
      <c r="D5" s="48" t="s">
        <v>0</v>
      </c>
      <c r="E5" s="46" t="s">
        <v>69</v>
      </c>
      <c r="F5" s="47" t="s">
        <v>70</v>
      </c>
      <c r="G5" s="62"/>
      <c r="H5" s="49"/>
      <c r="I5" s="1" t="s">
        <v>0</v>
      </c>
    </row>
    <row r="6" spans="1:9" ht="16.899999999999999" customHeight="1">
      <c r="A6" s="50" t="s">
        <v>71</v>
      </c>
      <c r="B6" s="47" t="s">
        <v>10</v>
      </c>
      <c r="C6" s="51">
        <v>7791682433.4899998</v>
      </c>
      <c r="D6" s="51">
        <v>36312161.340000004</v>
      </c>
      <c r="E6" s="50" t="s">
        <v>72</v>
      </c>
      <c r="F6" s="47" t="s">
        <v>73</v>
      </c>
      <c r="G6" s="62"/>
      <c r="H6" s="49"/>
      <c r="I6" s="1" t="s">
        <v>0</v>
      </c>
    </row>
    <row r="7" spans="1:9" ht="16.899999999999999" customHeight="1">
      <c r="A7" s="50" t="s">
        <v>74</v>
      </c>
      <c r="B7" s="47" t="s">
        <v>12</v>
      </c>
      <c r="C7" s="51"/>
      <c r="D7" s="51"/>
      <c r="E7" s="50" t="s">
        <v>75</v>
      </c>
      <c r="F7" s="47" t="s">
        <v>76</v>
      </c>
      <c r="G7" s="62"/>
      <c r="H7" s="49"/>
      <c r="I7" s="1" t="s">
        <v>0</v>
      </c>
    </row>
    <row r="8" spans="1:9" ht="16.899999999999999" customHeight="1">
      <c r="A8" s="50" t="s">
        <v>77</v>
      </c>
      <c r="B8" s="47" t="s">
        <v>14</v>
      </c>
      <c r="C8" s="51"/>
      <c r="D8" s="51"/>
      <c r="E8" s="50" t="s">
        <v>78</v>
      </c>
      <c r="F8" s="47" t="s">
        <v>79</v>
      </c>
      <c r="G8" s="62"/>
      <c r="H8" s="49"/>
      <c r="I8" s="1" t="s">
        <v>0</v>
      </c>
    </row>
    <row r="9" spans="1:9" ht="16.899999999999999" customHeight="1">
      <c r="A9" s="50" t="s">
        <v>80</v>
      </c>
      <c r="B9" s="47" t="s">
        <v>16</v>
      </c>
      <c r="C9" s="51"/>
      <c r="D9" s="51"/>
      <c r="E9" s="50" t="s">
        <v>81</v>
      </c>
      <c r="F9" s="47" t="s">
        <v>82</v>
      </c>
      <c r="G9" s="62"/>
      <c r="H9" s="49"/>
      <c r="I9" s="1" t="s">
        <v>0</v>
      </c>
    </row>
    <row r="10" spans="1:9" ht="16.899999999999999" customHeight="1">
      <c r="A10" s="50" t="s">
        <v>83</v>
      </c>
      <c r="B10" s="47" t="s">
        <v>18</v>
      </c>
      <c r="C10" s="51"/>
      <c r="D10" s="51"/>
      <c r="E10" s="50" t="s">
        <v>84</v>
      </c>
      <c r="F10" s="47" t="s">
        <v>85</v>
      </c>
      <c r="G10" s="62"/>
      <c r="H10" s="49"/>
      <c r="I10" s="1" t="s">
        <v>0</v>
      </c>
    </row>
    <row r="11" spans="1:9" ht="16.899999999999999" customHeight="1">
      <c r="A11" s="50" t="s">
        <v>86</v>
      </c>
      <c r="B11" s="47" t="s">
        <v>19</v>
      </c>
      <c r="C11" s="51"/>
      <c r="D11" s="51"/>
      <c r="E11" s="50" t="s">
        <v>87</v>
      </c>
      <c r="F11" s="47" t="s">
        <v>88</v>
      </c>
      <c r="G11" s="62"/>
      <c r="H11" s="51"/>
      <c r="I11" s="1" t="s">
        <v>0</v>
      </c>
    </row>
    <row r="12" spans="1:9" ht="16.899999999999999" customHeight="1">
      <c r="A12" s="50" t="s">
        <v>89</v>
      </c>
      <c r="B12" s="47" t="s">
        <v>21</v>
      </c>
      <c r="C12" s="51"/>
      <c r="D12" s="51"/>
      <c r="E12" s="50" t="s">
        <v>90</v>
      </c>
      <c r="F12" s="47" t="s">
        <v>91</v>
      </c>
      <c r="G12" s="52">
        <v>24005668.550000001</v>
      </c>
      <c r="H12" s="52">
        <v>73755290.480000004</v>
      </c>
      <c r="I12" s="1" t="s">
        <v>0</v>
      </c>
    </row>
    <row r="13" spans="1:9" ht="16.899999999999999" customHeight="1">
      <c r="A13" s="50" t="s">
        <v>92</v>
      </c>
      <c r="B13" s="47" t="s">
        <v>23</v>
      </c>
      <c r="C13" s="51"/>
      <c r="D13" s="51"/>
      <c r="E13" s="50" t="s">
        <v>93</v>
      </c>
      <c r="F13" s="47" t="s">
        <v>94</v>
      </c>
      <c r="G13" s="62"/>
      <c r="H13" s="51"/>
      <c r="I13" s="1" t="s">
        <v>0</v>
      </c>
    </row>
    <row r="14" spans="1:9" ht="16.899999999999999" customHeight="1">
      <c r="A14" s="50" t="s">
        <v>95</v>
      </c>
      <c r="B14" s="47" t="s">
        <v>25</v>
      </c>
      <c r="C14" s="51">
        <v>1290500000</v>
      </c>
      <c r="D14" s="51">
        <v>9640540000</v>
      </c>
      <c r="E14" s="50" t="s">
        <v>96</v>
      </c>
      <c r="F14" s="47" t="s">
        <v>97</v>
      </c>
      <c r="G14" s="62"/>
      <c r="H14" s="51"/>
      <c r="I14" s="1" t="s">
        <v>0</v>
      </c>
    </row>
    <row r="15" spans="1:9" ht="16.899999999999999" customHeight="1">
      <c r="A15" s="50" t="s">
        <v>98</v>
      </c>
      <c r="B15" s="47" t="s">
        <v>27</v>
      </c>
      <c r="C15" s="51"/>
      <c r="D15" s="51"/>
      <c r="E15" s="50" t="s">
        <v>99</v>
      </c>
      <c r="F15" s="47" t="s">
        <v>100</v>
      </c>
      <c r="G15" s="51"/>
      <c r="H15" s="51"/>
      <c r="I15" s="1" t="s">
        <v>0</v>
      </c>
    </row>
    <row r="16" spans="1:9" ht="16.899999999999999" customHeight="1">
      <c r="A16" s="50" t="s">
        <v>101</v>
      </c>
      <c r="B16" s="47" t="s">
        <v>29</v>
      </c>
      <c r="C16" s="51"/>
      <c r="D16" s="51"/>
      <c r="E16" s="50" t="s">
        <v>102</v>
      </c>
      <c r="F16" s="47" t="s">
        <v>103</v>
      </c>
      <c r="G16" s="62"/>
      <c r="H16" s="51"/>
      <c r="I16" s="1" t="s">
        <v>0</v>
      </c>
    </row>
    <row r="17" spans="1:9" ht="16.899999999999999" customHeight="1">
      <c r="A17" s="50" t="s">
        <v>104</v>
      </c>
      <c r="B17" s="47" t="s">
        <v>31</v>
      </c>
      <c r="C17" s="51"/>
      <c r="D17" s="51"/>
      <c r="E17" s="50" t="s">
        <v>105</v>
      </c>
      <c r="F17" s="47" t="s">
        <v>106</v>
      </c>
      <c r="G17" s="62"/>
      <c r="H17" s="49"/>
      <c r="I17" s="1" t="s">
        <v>0</v>
      </c>
    </row>
    <row r="18" spans="1:9" ht="16.899999999999999" customHeight="1">
      <c r="A18" s="46" t="s">
        <v>107</v>
      </c>
      <c r="B18" s="47" t="s">
        <v>33</v>
      </c>
      <c r="C18" s="53">
        <f>SUM(C6:C17)</f>
        <v>9082182433.4899998</v>
      </c>
      <c r="D18" s="53">
        <f>SUM(D6:D17)</f>
        <v>9676852161.3400002</v>
      </c>
      <c r="E18" s="46" t="s">
        <v>108</v>
      </c>
      <c r="F18" s="47" t="s">
        <v>109</v>
      </c>
      <c r="G18" s="53">
        <f>G12+G15</f>
        <v>24005668.550000001</v>
      </c>
      <c r="H18" s="53">
        <f>H12</f>
        <v>73755290.480000004</v>
      </c>
      <c r="I18" s="1" t="s">
        <v>0</v>
      </c>
    </row>
    <row r="19" spans="1:9" ht="16.899999999999999" customHeight="1">
      <c r="A19" s="46" t="s">
        <v>110</v>
      </c>
      <c r="B19" s="47" t="s">
        <v>35</v>
      </c>
      <c r="C19" s="62"/>
      <c r="D19" s="51"/>
      <c r="E19" s="50" t="s">
        <v>111</v>
      </c>
      <c r="F19" s="47" t="s">
        <v>112</v>
      </c>
      <c r="G19" s="49"/>
      <c r="H19" s="49"/>
      <c r="I19" s="1" t="s">
        <v>0</v>
      </c>
    </row>
    <row r="20" spans="1:9" ht="16.899999999999999" customHeight="1">
      <c r="A20" s="50" t="s">
        <v>113</v>
      </c>
      <c r="B20" s="47" t="s">
        <v>37</v>
      </c>
      <c r="C20" s="51">
        <v>3304938664.8899999</v>
      </c>
      <c r="D20" s="51">
        <v>1855598264.8900001</v>
      </c>
      <c r="E20" s="50" t="s">
        <v>114</v>
      </c>
      <c r="F20" s="47" t="s">
        <v>115</v>
      </c>
      <c r="G20" s="49"/>
      <c r="H20" s="49"/>
      <c r="I20" s="1" t="s">
        <v>0</v>
      </c>
    </row>
    <row r="21" spans="1:9" ht="16.899999999999999" customHeight="1">
      <c r="A21" s="50" t="s">
        <v>116</v>
      </c>
      <c r="B21" s="47" t="s">
        <v>39</v>
      </c>
      <c r="C21" s="51"/>
      <c r="D21" s="51"/>
      <c r="E21" s="50" t="s">
        <v>117</v>
      </c>
      <c r="F21" s="47" t="s">
        <v>118</v>
      </c>
      <c r="G21" s="49"/>
      <c r="H21" s="49"/>
      <c r="I21" s="1" t="s">
        <v>0</v>
      </c>
    </row>
    <row r="22" spans="1:9" ht="16.899999999999999" customHeight="1">
      <c r="A22" s="50" t="s">
        <v>119</v>
      </c>
      <c r="B22" s="47" t="s">
        <v>41</v>
      </c>
      <c r="C22" s="51">
        <v>1585000000</v>
      </c>
      <c r="D22" s="51">
        <v>927500000</v>
      </c>
      <c r="E22" s="50" t="s">
        <v>120</v>
      </c>
      <c r="F22" s="47" t="s">
        <v>121</v>
      </c>
      <c r="G22" s="49"/>
      <c r="H22" s="49"/>
      <c r="I22" s="1" t="s">
        <v>0</v>
      </c>
    </row>
    <row r="23" spans="1:9" ht="16.899999999999999" customHeight="1">
      <c r="A23" s="50" t="s">
        <v>122</v>
      </c>
      <c r="B23" s="47" t="s">
        <v>43</v>
      </c>
      <c r="C23" s="51"/>
      <c r="D23" s="51"/>
      <c r="E23" s="50" t="s">
        <v>123</v>
      </c>
      <c r="F23" s="47" t="s">
        <v>124</v>
      </c>
      <c r="G23" s="49"/>
      <c r="H23" s="49"/>
      <c r="I23" s="1" t="s">
        <v>0</v>
      </c>
    </row>
    <row r="24" spans="1:9" ht="16.899999999999999" customHeight="1">
      <c r="A24" s="50" t="s">
        <v>125</v>
      </c>
      <c r="B24" s="47" t="s">
        <v>45</v>
      </c>
      <c r="C24" s="62"/>
      <c r="D24" s="51"/>
      <c r="E24" s="50" t="s">
        <v>126</v>
      </c>
      <c r="F24" s="47" t="s">
        <v>127</v>
      </c>
      <c r="G24" s="49"/>
      <c r="H24" s="49"/>
      <c r="I24" s="1" t="s">
        <v>0</v>
      </c>
    </row>
    <row r="25" spans="1:9" ht="16.899999999999999" customHeight="1">
      <c r="A25" s="50" t="s">
        <v>128</v>
      </c>
      <c r="B25" s="47" t="s">
        <v>47</v>
      </c>
      <c r="C25" s="62"/>
      <c r="D25" s="51"/>
      <c r="E25" s="50" t="s">
        <v>129</v>
      </c>
      <c r="F25" s="47" t="s">
        <v>130</v>
      </c>
      <c r="G25" s="49"/>
      <c r="H25" s="49"/>
      <c r="I25" s="1" t="s">
        <v>0</v>
      </c>
    </row>
    <row r="26" spans="1:9" ht="16.899999999999999" customHeight="1">
      <c r="A26" s="50" t="s">
        <v>131</v>
      </c>
      <c r="B26" s="47" t="s">
        <v>49</v>
      </c>
      <c r="C26" s="62"/>
      <c r="D26" s="51"/>
      <c r="E26" s="50" t="s">
        <v>132</v>
      </c>
      <c r="F26" s="47" t="s">
        <v>133</v>
      </c>
      <c r="G26" s="49"/>
      <c r="H26" s="49"/>
      <c r="I26" s="1" t="s">
        <v>0</v>
      </c>
    </row>
    <row r="27" spans="1:9" ht="16.899999999999999" customHeight="1">
      <c r="A27" s="50" t="s">
        <v>134</v>
      </c>
      <c r="B27" s="47" t="s">
        <v>51</v>
      </c>
      <c r="C27" s="62"/>
      <c r="D27" s="51"/>
      <c r="E27" s="46" t="s">
        <v>135</v>
      </c>
      <c r="F27" s="47" t="s">
        <v>136</v>
      </c>
      <c r="G27" s="49"/>
      <c r="H27" s="49"/>
      <c r="I27" s="1" t="s">
        <v>0</v>
      </c>
    </row>
    <row r="28" spans="1:9" ht="16.899999999999999" customHeight="1">
      <c r="A28" s="50" t="s">
        <v>137</v>
      </c>
      <c r="B28" s="47" t="s">
        <v>53</v>
      </c>
      <c r="C28" s="62"/>
      <c r="D28" s="51"/>
      <c r="E28" s="46" t="s">
        <v>138</v>
      </c>
      <c r="F28" s="47" t="s">
        <v>139</v>
      </c>
      <c r="G28" s="53">
        <f>G18+G27</f>
        <v>24005668.550000001</v>
      </c>
      <c r="H28" s="53">
        <f>H18+H27</f>
        <v>73755290.480000004</v>
      </c>
      <c r="I28" s="1" t="s">
        <v>0</v>
      </c>
    </row>
    <row r="29" spans="1:9" ht="16.899999999999999" customHeight="1">
      <c r="A29" s="50" t="s">
        <v>140</v>
      </c>
      <c r="B29" s="47" t="s">
        <v>55</v>
      </c>
      <c r="C29" s="62"/>
      <c r="D29" s="51"/>
      <c r="E29" s="46" t="s">
        <v>141</v>
      </c>
      <c r="F29" s="47" t="s">
        <v>142</v>
      </c>
      <c r="G29" s="62"/>
      <c r="H29" s="49"/>
      <c r="I29" s="1" t="s">
        <v>0</v>
      </c>
    </row>
    <row r="30" spans="1:9" ht="16.899999999999999" customHeight="1">
      <c r="A30" s="50" t="s">
        <v>143</v>
      </c>
      <c r="B30" s="47" t="s">
        <v>57</v>
      </c>
      <c r="C30" s="62"/>
      <c r="D30" s="51"/>
      <c r="E30" s="50" t="s">
        <v>236</v>
      </c>
      <c r="F30" s="47" t="s">
        <v>144</v>
      </c>
      <c r="G30" s="51">
        <v>13668560700</v>
      </c>
      <c r="H30" s="52">
        <v>12203000000</v>
      </c>
      <c r="I30" s="1"/>
    </row>
    <row r="31" spans="1:9" ht="16.899999999999999" customHeight="1">
      <c r="A31" s="50" t="s">
        <v>145</v>
      </c>
      <c r="B31" s="47" t="s">
        <v>59</v>
      </c>
      <c r="C31" s="62"/>
      <c r="D31" s="51"/>
      <c r="E31" s="50" t="s">
        <v>146</v>
      </c>
      <c r="F31" s="47" t="s">
        <v>147</v>
      </c>
      <c r="G31" s="51"/>
      <c r="H31" s="52"/>
      <c r="I31" s="1" t="s">
        <v>0</v>
      </c>
    </row>
    <row r="32" spans="1:9" ht="16.899999999999999" customHeight="1">
      <c r="A32" s="50" t="s">
        <v>148</v>
      </c>
      <c r="B32" s="47" t="s">
        <v>61</v>
      </c>
      <c r="C32" s="62"/>
      <c r="D32" s="51"/>
      <c r="E32" s="50" t="s">
        <v>149</v>
      </c>
      <c r="F32" s="47" t="s">
        <v>150</v>
      </c>
      <c r="G32" s="51"/>
      <c r="H32" s="52"/>
      <c r="I32" s="1" t="s">
        <v>0</v>
      </c>
    </row>
    <row r="33" spans="1:9" ht="16.899999999999999" customHeight="1">
      <c r="A33" s="50" t="s">
        <v>151</v>
      </c>
      <c r="B33" s="47" t="s">
        <v>63</v>
      </c>
      <c r="C33" s="62"/>
      <c r="D33" s="51"/>
      <c r="E33" s="50" t="s">
        <v>152</v>
      </c>
      <c r="F33" s="47" t="s">
        <v>153</v>
      </c>
      <c r="G33" s="51"/>
      <c r="H33" s="52"/>
      <c r="I33" s="1" t="s">
        <v>0</v>
      </c>
    </row>
    <row r="34" spans="1:9" ht="16.899999999999999" customHeight="1">
      <c r="A34" s="50" t="s">
        <v>154</v>
      </c>
      <c r="B34" s="47" t="s">
        <v>155</v>
      </c>
      <c r="C34" s="62"/>
      <c r="D34" s="51"/>
      <c r="E34" s="50" t="s">
        <v>156</v>
      </c>
      <c r="F34" s="47" t="s">
        <v>157</v>
      </c>
      <c r="G34" s="51"/>
      <c r="H34" s="52"/>
      <c r="I34" s="1" t="s">
        <v>0</v>
      </c>
    </row>
    <row r="35" spans="1:9" ht="16.899999999999999" customHeight="1">
      <c r="A35" s="50" t="s">
        <v>158</v>
      </c>
      <c r="B35" s="47" t="s">
        <v>159</v>
      </c>
      <c r="C35" s="62"/>
      <c r="D35" s="51"/>
      <c r="E35" s="50" t="s">
        <v>160</v>
      </c>
      <c r="F35" s="47" t="s">
        <v>161</v>
      </c>
      <c r="G35" s="51">
        <v>18319513.579999998</v>
      </c>
      <c r="H35" s="52">
        <v>18319513.579999998</v>
      </c>
      <c r="I35" s="1" t="s">
        <v>0</v>
      </c>
    </row>
    <row r="36" spans="1:9" ht="16.899999999999999" customHeight="1">
      <c r="A36" s="50" t="s">
        <v>162</v>
      </c>
      <c r="B36" s="47" t="s">
        <v>163</v>
      </c>
      <c r="C36" s="62"/>
      <c r="D36" s="49"/>
      <c r="E36" s="50" t="s">
        <v>164</v>
      </c>
      <c r="F36" s="47" t="s">
        <v>165</v>
      </c>
      <c r="G36" s="51">
        <v>261235216.25</v>
      </c>
      <c r="H36" s="51">
        <v>164875622.16999999</v>
      </c>
      <c r="I36" s="1"/>
    </row>
    <row r="37" spans="1:9" ht="16.899999999999999" customHeight="1">
      <c r="A37" s="50" t="s">
        <v>166</v>
      </c>
      <c r="B37" s="47" t="s">
        <v>167</v>
      </c>
      <c r="C37" s="62"/>
      <c r="D37" s="49"/>
      <c r="E37" s="50" t="s">
        <v>168</v>
      </c>
      <c r="F37" s="47" t="s">
        <v>169</v>
      </c>
      <c r="G37" s="53">
        <f>G36+G35+G30</f>
        <v>13948115429.83</v>
      </c>
      <c r="H37" s="53">
        <f>H36+H35+H30</f>
        <v>12386195135.75</v>
      </c>
      <c r="I37" s="1"/>
    </row>
    <row r="38" spans="1:9" ht="16.899999999999999" customHeight="1">
      <c r="A38" s="50" t="s">
        <v>170</v>
      </c>
      <c r="B38" s="47" t="s">
        <v>171</v>
      </c>
      <c r="C38" s="62"/>
      <c r="D38" s="49"/>
      <c r="E38" s="54" t="s">
        <v>172</v>
      </c>
      <c r="F38" s="47" t="s">
        <v>173</v>
      </c>
      <c r="G38" s="49"/>
      <c r="H38" s="49"/>
      <c r="I38" s="1" t="s">
        <v>0</v>
      </c>
    </row>
    <row r="39" spans="1:9" ht="16.899999999999999" customHeight="1">
      <c r="A39" s="50" t="s">
        <v>174</v>
      </c>
      <c r="B39" s="47" t="s">
        <v>175</v>
      </c>
      <c r="C39" s="62"/>
      <c r="D39" s="49"/>
      <c r="E39" s="55" t="s">
        <v>0</v>
      </c>
      <c r="F39" s="47" t="s">
        <v>176</v>
      </c>
      <c r="G39" s="49"/>
      <c r="H39" s="67"/>
      <c r="I39" s="1" t="s">
        <v>0</v>
      </c>
    </row>
    <row r="40" spans="1:9" ht="16.899999999999999" customHeight="1">
      <c r="A40" s="54" t="s">
        <v>177</v>
      </c>
      <c r="B40" s="47" t="s">
        <v>178</v>
      </c>
      <c r="D40" s="49"/>
      <c r="E40" s="56" t="s">
        <v>0</v>
      </c>
      <c r="F40" s="47" t="s">
        <v>179</v>
      </c>
      <c r="G40" s="49"/>
      <c r="H40" s="49"/>
      <c r="I40" s="10" t="s">
        <v>0</v>
      </c>
    </row>
    <row r="41" spans="1:9" ht="16.149999999999999" customHeight="1">
      <c r="A41" s="46" t="s">
        <v>180</v>
      </c>
      <c r="B41" s="47" t="s">
        <v>181</v>
      </c>
      <c r="C41" s="53">
        <f>SUM(C20:C23)</f>
        <v>4889938664.8899994</v>
      </c>
      <c r="D41" s="53">
        <f>SUM(D20+D22)</f>
        <v>2783098264.8900003</v>
      </c>
      <c r="E41" s="55" t="s">
        <v>0</v>
      </c>
      <c r="F41" s="47" t="s">
        <v>182</v>
      </c>
      <c r="G41" s="49"/>
      <c r="H41" s="49"/>
      <c r="I41" s="1" t="s">
        <v>0</v>
      </c>
    </row>
    <row r="42" spans="1:9" ht="16.149999999999999" customHeight="1">
      <c r="A42" s="55" t="s">
        <v>0</v>
      </c>
      <c r="B42" s="47" t="s">
        <v>183</v>
      </c>
      <c r="C42" s="49"/>
      <c r="D42" s="49"/>
      <c r="E42" s="55" t="s">
        <v>0</v>
      </c>
      <c r="F42" s="47" t="s">
        <v>184</v>
      </c>
      <c r="G42" s="49"/>
      <c r="H42" s="49"/>
      <c r="I42" s="1" t="s">
        <v>0</v>
      </c>
    </row>
    <row r="43" spans="1:9" ht="16.149999999999999" customHeight="1">
      <c r="A43" s="55" t="s">
        <v>0</v>
      </c>
      <c r="B43" s="47" t="s">
        <v>185</v>
      </c>
      <c r="C43" s="49"/>
      <c r="D43" s="49"/>
      <c r="E43" s="57" t="s">
        <v>186</v>
      </c>
      <c r="F43" s="47" t="s">
        <v>187</v>
      </c>
      <c r="G43" s="58">
        <f>G37</f>
        <v>13948115429.83</v>
      </c>
      <c r="H43" s="58">
        <f>H37</f>
        <v>12386195135.75</v>
      </c>
      <c r="I43" s="68"/>
    </row>
    <row r="44" spans="1:9" ht="16.149999999999999" customHeight="1">
      <c r="A44" s="57" t="s">
        <v>188</v>
      </c>
      <c r="B44" s="47" t="s">
        <v>189</v>
      </c>
      <c r="C44" s="58">
        <f>C18+C41</f>
        <v>13972121098.379999</v>
      </c>
      <c r="D44" s="58">
        <f>D18+D41</f>
        <v>12459950426.23</v>
      </c>
      <c r="E44" s="45" t="s">
        <v>190</v>
      </c>
      <c r="F44" s="47" t="s">
        <v>191</v>
      </c>
      <c r="G44" s="58">
        <f>G28+G43</f>
        <v>13972121098.379999</v>
      </c>
      <c r="H44" s="58">
        <f>H28+H43</f>
        <v>12459950426.23</v>
      </c>
      <c r="I44" s="10" t="s">
        <v>0</v>
      </c>
    </row>
    <row r="45" spans="1:9">
      <c r="D45" s="69"/>
    </row>
    <row r="47" spans="1:9">
      <c r="G47" s="66"/>
    </row>
    <row r="48" spans="1:9">
      <c r="G48" s="66"/>
    </row>
  </sheetData>
  <mergeCells count="2">
    <mergeCell ref="A2:D2"/>
    <mergeCell ref="E2:H2"/>
  </mergeCells>
  <phoneticPr fontId="3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Normal="100" workbookViewId="0">
      <selection activeCell="J13" sqref="J13"/>
    </sheetView>
  </sheetViews>
  <sheetFormatPr defaultColWidth="13.7109375" defaultRowHeight="12.75"/>
  <cols>
    <col min="1" max="1" width="42" customWidth="1"/>
    <col min="2" max="2" width="2.7109375" customWidth="1"/>
    <col min="3" max="3" width="24.140625" customWidth="1"/>
    <col min="4" max="4" width="21.42578125" customWidth="1"/>
    <col min="5" max="5" width="17" customWidth="1"/>
    <col min="6" max="7" width="17.42578125" bestFit="1" customWidth="1"/>
  </cols>
  <sheetData>
    <row r="1" spans="1:7" ht="21.75" customHeight="1">
      <c r="A1" s="73" t="s">
        <v>1</v>
      </c>
      <c r="B1" s="73"/>
      <c r="C1" s="73"/>
      <c r="D1" s="73"/>
      <c r="E1" s="73"/>
    </row>
    <row r="2" spans="1:7" ht="19.7" customHeight="1">
      <c r="A2" s="39" t="s">
        <v>233</v>
      </c>
      <c r="B2" s="72" t="s">
        <v>244</v>
      </c>
      <c r="C2" s="72" t="s">
        <v>2</v>
      </c>
      <c r="E2" s="39" t="s">
        <v>238</v>
      </c>
    </row>
    <row r="3" spans="1:7" ht="16.899999999999999" customHeight="1">
      <c r="A3" s="4" t="s">
        <v>3</v>
      </c>
      <c r="B3" s="4" t="s">
        <v>4</v>
      </c>
      <c r="C3" s="4" t="s">
        <v>5</v>
      </c>
      <c r="D3" s="4" t="s">
        <v>6</v>
      </c>
      <c r="E3" s="76" t="s">
        <v>241</v>
      </c>
      <c r="F3" s="76" t="s">
        <v>245</v>
      </c>
      <c r="G3" s="32" t="s">
        <v>246</v>
      </c>
    </row>
    <row r="4" spans="1:7" ht="16.899999999999999" customHeight="1">
      <c r="A4" s="5" t="s">
        <v>7</v>
      </c>
      <c r="B4" s="6" t="s">
        <v>8</v>
      </c>
      <c r="C4" s="31"/>
      <c r="D4" s="31"/>
      <c r="E4" s="77"/>
      <c r="F4" s="83"/>
      <c r="G4" s="82"/>
    </row>
    <row r="5" spans="1:7" ht="16.899999999999999" customHeight="1">
      <c r="A5" s="34" t="s">
        <v>9</v>
      </c>
      <c r="B5" s="6" t="s">
        <v>10</v>
      </c>
      <c r="C5" s="30"/>
      <c r="D5" s="33"/>
      <c r="E5" s="77"/>
      <c r="F5" s="83"/>
      <c r="G5" s="82"/>
    </row>
    <row r="6" spans="1:7" ht="16.899999999999999" customHeight="1">
      <c r="A6" s="34" t="s">
        <v>11</v>
      </c>
      <c r="B6" s="6" t="s">
        <v>12</v>
      </c>
      <c r="C6" s="21"/>
      <c r="D6" s="35"/>
      <c r="E6" s="77"/>
      <c r="F6" s="83"/>
      <c r="G6" s="82"/>
    </row>
    <row r="7" spans="1:7" ht="16.899999999999999" customHeight="1">
      <c r="A7" s="34" t="s">
        <v>13</v>
      </c>
      <c r="B7" s="6" t="s">
        <v>14</v>
      </c>
      <c r="C7" s="21"/>
      <c r="D7" s="21"/>
      <c r="E7" s="77"/>
      <c r="F7" s="83"/>
      <c r="G7" s="82"/>
    </row>
    <row r="8" spans="1:7" ht="16.899999999999999" customHeight="1">
      <c r="A8" s="5" t="s">
        <v>15</v>
      </c>
      <c r="B8" s="6" t="s">
        <v>16</v>
      </c>
      <c r="C8" s="18">
        <f>SUM(C9:C15)</f>
        <v>673949.3200000003</v>
      </c>
      <c r="D8" s="18">
        <f>SUM(D9:D15)</f>
        <v>51409031.969999999</v>
      </c>
      <c r="E8" s="78">
        <f>SUM(E9:E15)</f>
        <v>45268533.379999995</v>
      </c>
      <c r="F8" s="81">
        <f>SUM(F9:F15)</f>
        <v>28213862.579999998</v>
      </c>
      <c r="G8" s="64">
        <f>D8-F8</f>
        <v>23195169.390000001</v>
      </c>
    </row>
    <row r="9" spans="1:7" ht="16.899999999999999" customHeight="1">
      <c r="A9" s="34" t="s">
        <v>17</v>
      </c>
      <c r="B9" s="6" t="s">
        <v>18</v>
      </c>
      <c r="C9" s="19"/>
      <c r="D9" s="19"/>
      <c r="E9" s="30"/>
      <c r="F9" s="84"/>
      <c r="G9" s="85"/>
    </row>
    <row r="10" spans="1:7" ht="16.899999999999999" customHeight="1">
      <c r="A10" s="34" t="s">
        <v>234</v>
      </c>
      <c r="B10" s="6"/>
      <c r="C10" s="19">
        <v>9247169.8399999999</v>
      </c>
      <c r="D10" s="19">
        <v>58812264.350000001</v>
      </c>
      <c r="E10" s="30">
        <v>55483019.079999998</v>
      </c>
      <c r="F10" s="84">
        <v>27741509.539999999</v>
      </c>
      <c r="G10" s="33">
        <f t="shared" ref="G10:G29" si="0">D10-F10</f>
        <v>31070754.810000002</v>
      </c>
    </row>
    <row r="11" spans="1:7" ht="16.899999999999999" customHeight="1">
      <c r="A11" s="34" t="s">
        <v>240</v>
      </c>
      <c r="B11" s="6" t="s">
        <v>19</v>
      </c>
      <c r="C11" s="19">
        <v>486910.16</v>
      </c>
      <c r="D11" s="19">
        <v>859514.69</v>
      </c>
      <c r="E11" s="30">
        <v>36756.28</v>
      </c>
      <c r="F11" s="84">
        <v>360525.41</v>
      </c>
      <c r="G11" s="33">
        <f t="shared" si="0"/>
        <v>498989.27999999997</v>
      </c>
    </row>
    <row r="12" spans="1:7" ht="16.899999999999999" customHeight="1">
      <c r="A12" s="34" t="s">
        <v>20</v>
      </c>
      <c r="B12" s="6" t="s">
        <v>21</v>
      </c>
      <c r="C12" s="19"/>
      <c r="D12" s="19"/>
      <c r="E12" s="30"/>
      <c r="F12" s="84"/>
      <c r="G12" s="33"/>
    </row>
    <row r="13" spans="1:7" ht="16.899999999999999" customHeight="1">
      <c r="A13" s="34" t="s">
        <v>22</v>
      </c>
      <c r="B13" s="6" t="s">
        <v>23</v>
      </c>
      <c r="C13" s="19"/>
      <c r="D13" s="19">
        <v>207185.82</v>
      </c>
      <c r="E13" s="30">
        <v>163070.75</v>
      </c>
      <c r="F13" s="84">
        <v>138493.29999999999</v>
      </c>
      <c r="G13" s="33">
        <f t="shared" si="0"/>
        <v>68692.520000000019</v>
      </c>
    </row>
    <row r="14" spans="1:7" ht="16.899999999999999" customHeight="1">
      <c r="A14" s="34" t="s">
        <v>24</v>
      </c>
      <c r="B14" s="6" t="s">
        <v>25</v>
      </c>
      <c r="C14" s="19"/>
      <c r="D14" s="19"/>
      <c r="E14" s="30"/>
      <c r="F14" s="84"/>
      <c r="G14" s="33"/>
    </row>
    <row r="15" spans="1:7" ht="16.899999999999999" customHeight="1">
      <c r="A15" s="34" t="s">
        <v>26</v>
      </c>
      <c r="B15" s="6" t="s">
        <v>27</v>
      </c>
      <c r="C15" s="19">
        <v>-9060130.6799999997</v>
      </c>
      <c r="D15" s="19">
        <v>-8469932.8900000006</v>
      </c>
      <c r="E15" s="30">
        <v>-10414312.73</v>
      </c>
      <c r="F15" s="84">
        <v>-26665.67</v>
      </c>
      <c r="G15" s="33">
        <f t="shared" si="0"/>
        <v>-8443267.2200000007</v>
      </c>
    </row>
    <row r="16" spans="1:7" ht="16.899999999999999" customHeight="1">
      <c r="A16" s="34" t="s">
        <v>28</v>
      </c>
      <c r="B16" s="6" t="s">
        <v>29</v>
      </c>
      <c r="C16" s="19"/>
      <c r="D16" s="19"/>
      <c r="E16" s="30"/>
      <c r="F16" s="84"/>
      <c r="G16" s="33"/>
    </row>
    <row r="17" spans="1:7" ht="16.899999999999999" customHeight="1">
      <c r="A17" s="34" t="s">
        <v>30</v>
      </c>
      <c r="B17" s="6" t="s">
        <v>31</v>
      </c>
      <c r="C17" s="19">
        <v>9061967.3399999999</v>
      </c>
      <c r="D17" s="19">
        <v>9587140.9700000007</v>
      </c>
      <c r="E17" s="30">
        <v>10516069.73</v>
      </c>
      <c r="F17" s="84">
        <v>525173.63</v>
      </c>
      <c r="G17" s="33">
        <f t="shared" si="0"/>
        <v>9061967.3399999999</v>
      </c>
    </row>
    <row r="18" spans="1:7" ht="16.899999999999999" customHeight="1">
      <c r="A18" s="34" t="s">
        <v>32</v>
      </c>
      <c r="B18" s="6" t="s">
        <v>33</v>
      </c>
      <c r="C18" s="19"/>
      <c r="D18" s="19"/>
      <c r="E18" s="79"/>
      <c r="F18" s="84"/>
      <c r="G18" s="33"/>
    </row>
    <row r="19" spans="1:7" ht="16.899999999999999" customHeight="1">
      <c r="A19" s="34" t="s">
        <v>34</v>
      </c>
      <c r="B19" s="6" t="s">
        <v>35</v>
      </c>
      <c r="C19" s="19"/>
      <c r="D19" s="19"/>
      <c r="E19" s="79"/>
      <c r="F19" s="84"/>
      <c r="G19" s="33"/>
    </row>
    <row r="20" spans="1:7" ht="16.899999999999999" customHeight="1">
      <c r="A20" s="34" t="s">
        <v>36</v>
      </c>
      <c r="B20" s="6" t="s">
        <v>37</v>
      </c>
      <c r="C20" s="19"/>
      <c r="D20" s="19"/>
      <c r="E20" s="79"/>
      <c r="F20" s="84"/>
      <c r="G20" s="33"/>
    </row>
    <row r="21" spans="1:7" ht="16.899999999999999" customHeight="1">
      <c r="A21" s="34" t="s">
        <v>38</v>
      </c>
      <c r="B21" s="6" t="s">
        <v>39</v>
      </c>
      <c r="C21" s="19">
        <v>87680533.650000006</v>
      </c>
      <c r="D21" s="19">
        <v>179903555.72999999</v>
      </c>
      <c r="E21" s="30">
        <v>63010349.700000003</v>
      </c>
      <c r="F21" s="84">
        <v>78863691.489999995</v>
      </c>
      <c r="G21" s="33">
        <f t="shared" si="0"/>
        <v>101039864.23999999</v>
      </c>
    </row>
    <row r="22" spans="1:7" ht="16.899999999999999" customHeight="1">
      <c r="A22" s="34" t="s">
        <v>40</v>
      </c>
      <c r="B22" s="6" t="s">
        <v>41</v>
      </c>
      <c r="C22" s="19"/>
      <c r="D22" s="19"/>
      <c r="E22" s="30"/>
      <c r="F22" s="84"/>
      <c r="G22" s="85"/>
    </row>
    <row r="23" spans="1:7" ht="16.899999999999999" customHeight="1">
      <c r="A23" s="5" t="s">
        <v>42</v>
      </c>
      <c r="B23" s="6" t="s">
        <v>43</v>
      </c>
      <c r="C23" s="18">
        <f>C4-C8+C21</f>
        <v>87006584.330000013</v>
      </c>
      <c r="D23" s="18">
        <f>D4-D8+D21</f>
        <v>128494523.75999999</v>
      </c>
      <c r="E23" s="78">
        <f>E4-E8+E21</f>
        <v>17741816.320000008</v>
      </c>
      <c r="F23" s="81">
        <f>F4-F8+F21</f>
        <v>50649828.909999996</v>
      </c>
      <c r="G23" s="64">
        <f t="shared" si="0"/>
        <v>77844694.849999994</v>
      </c>
    </row>
    <row r="24" spans="1:7" ht="16.899999999999999" customHeight="1">
      <c r="A24" s="34" t="s">
        <v>44</v>
      </c>
      <c r="B24" s="6" t="s">
        <v>45</v>
      </c>
      <c r="C24" s="17"/>
      <c r="D24" s="17"/>
      <c r="E24" s="80"/>
      <c r="F24" s="80"/>
      <c r="G24" s="85"/>
    </row>
    <row r="25" spans="1:7" ht="16.899999999999999" customHeight="1">
      <c r="A25" s="34" t="s">
        <v>46</v>
      </c>
      <c r="B25" s="6" t="s">
        <v>47</v>
      </c>
      <c r="C25" s="17"/>
      <c r="D25" s="17"/>
      <c r="E25" s="80"/>
      <c r="F25" s="80"/>
      <c r="G25" s="85"/>
    </row>
    <row r="26" spans="1:7" ht="16.899999999999999" customHeight="1">
      <c r="A26" s="5" t="s">
        <v>48</v>
      </c>
      <c r="B26" s="6" t="s">
        <v>49</v>
      </c>
      <c r="C26" s="18">
        <f>C23</f>
        <v>87006584.330000013</v>
      </c>
      <c r="D26" s="18">
        <f>D23</f>
        <v>128494523.75999999</v>
      </c>
      <c r="E26" s="78">
        <f>E23</f>
        <v>17741816.320000008</v>
      </c>
      <c r="F26" s="81">
        <f>F23</f>
        <v>50649828.909999996</v>
      </c>
      <c r="G26" s="64">
        <f t="shared" si="0"/>
        <v>77844694.849999994</v>
      </c>
    </row>
    <row r="27" spans="1:7" ht="16.899999999999999" customHeight="1">
      <c r="A27" s="34" t="s">
        <v>50</v>
      </c>
      <c r="B27" s="6" t="s">
        <v>51</v>
      </c>
      <c r="C27" s="19">
        <v>19461173.710000001</v>
      </c>
      <c r="D27" s="19">
        <v>32134929.68</v>
      </c>
      <c r="E27" s="30">
        <v>336212.15</v>
      </c>
      <c r="F27" s="84">
        <v>12662457.23</v>
      </c>
      <c r="G27" s="33">
        <f t="shared" si="0"/>
        <v>19472472.449999999</v>
      </c>
    </row>
    <row r="28" spans="1:7" ht="16.899999999999999" customHeight="1">
      <c r="A28" s="5" t="s">
        <v>52</v>
      </c>
      <c r="B28" s="6" t="s">
        <v>53</v>
      </c>
      <c r="C28" s="18">
        <f>C26-C27</f>
        <v>67545410.620000005</v>
      </c>
      <c r="D28" s="18">
        <f>D26-D27</f>
        <v>96359594.079999983</v>
      </c>
      <c r="E28" s="78">
        <f>E26-E27</f>
        <v>17405604.170000009</v>
      </c>
      <c r="F28" s="81">
        <f>F26-F27</f>
        <v>37987371.679999992</v>
      </c>
      <c r="G28" s="64">
        <f t="shared" si="0"/>
        <v>58372222.399999991</v>
      </c>
    </row>
    <row r="29" spans="1:7" ht="16.899999999999999" customHeight="1">
      <c r="A29" s="5" t="s">
        <v>54</v>
      </c>
      <c r="B29" s="6" t="s">
        <v>55</v>
      </c>
      <c r="C29" s="18">
        <f>C28</f>
        <v>67545410.620000005</v>
      </c>
      <c r="D29" s="18">
        <f>D28</f>
        <v>96359594.079999983</v>
      </c>
      <c r="E29" s="78">
        <f>E28</f>
        <v>17405604.170000009</v>
      </c>
      <c r="F29" s="81">
        <f>F28</f>
        <v>37987371.679999992</v>
      </c>
      <c r="G29" s="64">
        <f t="shared" si="0"/>
        <v>58372222.399999991</v>
      </c>
    </row>
    <row r="30" spans="1:7" ht="16.899999999999999" customHeight="1">
      <c r="A30" s="5" t="s">
        <v>56</v>
      </c>
      <c r="B30" s="6" t="s">
        <v>57</v>
      </c>
      <c r="C30" s="7"/>
      <c r="D30" s="7"/>
      <c r="E30" s="77"/>
      <c r="F30" s="83"/>
      <c r="G30" s="82"/>
    </row>
    <row r="31" spans="1:7" ht="16.899999999999999" customHeight="1">
      <c r="A31" s="5" t="s">
        <v>58</v>
      </c>
      <c r="B31" s="6" t="s">
        <v>59</v>
      </c>
      <c r="C31" s="7"/>
      <c r="D31" s="7"/>
      <c r="E31" s="77"/>
      <c r="F31" s="83"/>
      <c r="G31" s="82"/>
    </row>
    <row r="32" spans="1:7" ht="16.899999999999999" customHeight="1">
      <c r="A32" s="5" t="s">
        <v>60</v>
      </c>
      <c r="B32" s="6" t="s">
        <v>61</v>
      </c>
      <c r="C32" s="7"/>
      <c r="D32" s="7"/>
      <c r="E32" s="77"/>
      <c r="F32" s="83"/>
      <c r="G32" s="82"/>
    </row>
    <row r="33" spans="1:7" ht="16.899999999999999" customHeight="1">
      <c r="A33" s="5" t="s">
        <v>62</v>
      </c>
      <c r="B33" s="6" t="s">
        <v>63</v>
      </c>
      <c r="C33" s="7"/>
      <c r="D33" s="63"/>
      <c r="E33" s="81"/>
      <c r="F33" s="83"/>
      <c r="G33" s="82"/>
    </row>
  </sheetData>
  <mergeCells count="2">
    <mergeCell ref="B2:C2"/>
    <mergeCell ref="A1:E1"/>
  </mergeCells>
  <phoneticPr fontId="3" type="noConversion"/>
  <pageMargins left="1.7322834645669292" right="0.74803149606299213" top="0.23622047244094491" bottom="0.15748031496062992" header="0.51181102362204722" footer="0.98425196850393704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G25" sqref="G25"/>
    </sheetView>
  </sheetViews>
  <sheetFormatPr defaultColWidth="13.7109375" defaultRowHeight="12.75"/>
  <cols>
    <col min="1" max="1" width="41.42578125" customWidth="1"/>
    <col min="2" max="2" width="3.42578125" customWidth="1"/>
    <col min="3" max="3" width="15.28515625" customWidth="1"/>
    <col min="4" max="4" width="17" bestFit="1" customWidth="1"/>
    <col min="5" max="5" width="34.28515625" bestFit="1" customWidth="1"/>
    <col min="6" max="6" width="3.42578125" customWidth="1"/>
    <col min="7" max="7" width="19.42578125" customWidth="1"/>
    <col min="8" max="8" width="16.28515625" customWidth="1"/>
  </cols>
  <sheetData>
    <row r="1" spans="1:8" ht="16.149999999999999" customHeight="1">
      <c r="A1" s="11" t="s">
        <v>0</v>
      </c>
      <c r="B1" s="1" t="s">
        <v>0</v>
      </c>
      <c r="C1" s="1" t="s">
        <v>0</v>
      </c>
      <c r="D1" s="1"/>
      <c r="E1" s="1" t="s">
        <v>0</v>
      </c>
      <c r="F1" s="1" t="s">
        <v>0</v>
      </c>
      <c r="G1" s="1" t="s">
        <v>0</v>
      </c>
      <c r="H1" s="1" t="s">
        <v>0</v>
      </c>
    </row>
    <row r="2" spans="1:8" ht="26.65" customHeight="1">
      <c r="A2" s="75" t="s">
        <v>192</v>
      </c>
      <c r="B2" s="75"/>
      <c r="C2" s="75"/>
      <c r="D2" s="75"/>
      <c r="E2" s="75"/>
      <c r="F2" s="75"/>
      <c r="G2" s="75"/>
      <c r="H2" s="75"/>
    </row>
    <row r="3" spans="1:8" ht="16.149999999999999" customHeight="1">
      <c r="A3" s="3" t="s">
        <v>0</v>
      </c>
      <c r="B3" s="1" t="s">
        <v>0</v>
      </c>
      <c r="C3" s="12" t="s">
        <v>0</v>
      </c>
      <c r="D3" s="12"/>
      <c r="E3" s="1" t="s">
        <v>0</v>
      </c>
      <c r="F3" s="1" t="s">
        <v>0</v>
      </c>
      <c r="G3" s="1" t="s">
        <v>0</v>
      </c>
      <c r="H3" s="1" t="s">
        <v>0</v>
      </c>
    </row>
    <row r="4" spans="1:8" ht="16.149999999999999" customHeight="1">
      <c r="A4" s="2" t="s">
        <v>0</v>
      </c>
      <c r="B4" s="1" t="s">
        <v>0</v>
      </c>
      <c r="C4" s="12"/>
      <c r="D4" s="12"/>
      <c r="E4" s="1" t="s">
        <v>0</v>
      </c>
      <c r="F4" s="1" t="s">
        <v>0</v>
      </c>
      <c r="G4" s="1" t="s">
        <v>0</v>
      </c>
      <c r="H4" s="1" t="s">
        <v>0</v>
      </c>
    </row>
    <row r="5" spans="1:8" ht="16.149999999999999" customHeight="1">
      <c r="A5" s="59" t="s">
        <v>233</v>
      </c>
      <c r="B5" s="60" t="s">
        <v>0</v>
      </c>
      <c r="C5" s="74" t="s">
        <v>243</v>
      </c>
      <c r="D5" s="74"/>
      <c r="E5" s="74" t="s">
        <v>2</v>
      </c>
      <c r="F5" s="60" t="s">
        <v>0</v>
      </c>
      <c r="G5" s="61" t="s">
        <v>0</v>
      </c>
      <c r="H5" s="59" t="s">
        <v>238</v>
      </c>
    </row>
    <row r="6" spans="1:8" ht="18.95" customHeight="1">
      <c r="A6" s="32" t="s">
        <v>193</v>
      </c>
      <c r="B6" s="36" t="s">
        <v>4</v>
      </c>
      <c r="C6" s="13" t="s">
        <v>242</v>
      </c>
      <c r="D6" s="13" t="s">
        <v>241</v>
      </c>
      <c r="E6" s="13" t="s">
        <v>193</v>
      </c>
      <c r="F6" s="13" t="s">
        <v>4</v>
      </c>
      <c r="G6" s="13" t="s">
        <v>232</v>
      </c>
      <c r="H6" s="32" t="s">
        <v>241</v>
      </c>
    </row>
    <row r="7" spans="1:8" ht="18.95" customHeight="1">
      <c r="A7" s="37" t="s">
        <v>194</v>
      </c>
      <c r="B7" s="15" t="s">
        <v>8</v>
      </c>
      <c r="C7" s="16"/>
      <c r="D7" s="16"/>
      <c r="E7" s="25" t="s">
        <v>195</v>
      </c>
      <c r="F7" s="15" t="s">
        <v>45</v>
      </c>
      <c r="G7" s="8">
        <v>8548340400</v>
      </c>
      <c r="H7" s="8">
        <v>18918400000</v>
      </c>
    </row>
    <row r="8" spans="1:8" ht="18.95" customHeight="1">
      <c r="A8" s="14" t="s">
        <v>196</v>
      </c>
      <c r="B8" s="15" t="s">
        <v>10</v>
      </c>
      <c r="C8" s="8"/>
      <c r="D8" s="8"/>
      <c r="E8" s="26" t="s">
        <v>197</v>
      </c>
      <c r="F8" s="8" t="s">
        <v>47</v>
      </c>
      <c r="G8" s="8"/>
      <c r="H8" s="8"/>
    </row>
    <row r="9" spans="1:8" ht="18.95" customHeight="1">
      <c r="A9" s="14" t="s">
        <v>198</v>
      </c>
      <c r="B9" s="15" t="s">
        <v>12</v>
      </c>
      <c r="C9" s="8"/>
      <c r="D9" s="8"/>
      <c r="E9" s="26" t="s">
        <v>199</v>
      </c>
      <c r="F9" s="8" t="s">
        <v>49</v>
      </c>
      <c r="G9" s="8"/>
      <c r="H9" s="8"/>
    </row>
    <row r="10" spans="1:8" ht="18.95" customHeight="1">
      <c r="A10" s="14" t="s">
        <v>200</v>
      </c>
      <c r="B10" s="15" t="s">
        <v>14</v>
      </c>
      <c r="C10" s="8">
        <v>20627640.969999999</v>
      </c>
      <c r="D10" s="8">
        <v>10520069.73</v>
      </c>
      <c r="E10" s="28" t="s">
        <v>227</v>
      </c>
      <c r="F10" s="24" t="s">
        <v>51</v>
      </c>
      <c r="G10" s="24">
        <f>SUM(C25,G7:G9)</f>
        <v>8548340400</v>
      </c>
      <c r="H10" s="24">
        <f>SUM(D25,H7:H9)</f>
        <v>18918400000</v>
      </c>
    </row>
    <row r="11" spans="1:8" ht="18.95" customHeight="1">
      <c r="A11" s="22" t="s">
        <v>201</v>
      </c>
      <c r="B11" s="23" t="s">
        <v>16</v>
      </c>
      <c r="C11" s="24">
        <f>SUM(C7:C10)</f>
        <v>20627640.969999999</v>
      </c>
      <c r="D11" s="24">
        <f>SUM(D7:D10)</f>
        <v>10520069.73</v>
      </c>
      <c r="E11" s="29" t="s">
        <v>202</v>
      </c>
      <c r="F11" s="24" t="s">
        <v>53</v>
      </c>
      <c r="G11" s="24">
        <f>C24-G10</f>
        <v>6422857369.0599995</v>
      </c>
      <c r="H11" s="24">
        <f>D24-H10</f>
        <v>-1133747571.5200005</v>
      </c>
    </row>
    <row r="12" spans="1:8" ht="18.95" customHeight="1">
      <c r="A12" s="14" t="s">
        <v>203</v>
      </c>
      <c r="B12" s="15" t="s">
        <v>18</v>
      </c>
      <c r="C12" s="8">
        <v>62341000</v>
      </c>
      <c r="D12" s="8">
        <v>58812000</v>
      </c>
      <c r="E12" s="26" t="s">
        <v>204</v>
      </c>
      <c r="F12" s="8" t="s">
        <v>55</v>
      </c>
      <c r="G12" s="8"/>
      <c r="H12" s="8"/>
    </row>
    <row r="13" spans="1:8" ht="18.95" customHeight="1">
      <c r="A13" s="14" t="s">
        <v>205</v>
      </c>
      <c r="B13" s="15" t="s">
        <v>19</v>
      </c>
      <c r="C13" s="8"/>
      <c r="D13" s="8"/>
      <c r="E13" s="26" t="s">
        <v>206</v>
      </c>
      <c r="F13" s="8" t="s">
        <v>57</v>
      </c>
      <c r="G13" s="8">
        <v>1465560700</v>
      </c>
      <c r="H13" s="8">
        <v>1200000000</v>
      </c>
    </row>
    <row r="14" spans="1:8" ht="18.95" customHeight="1">
      <c r="A14" s="14" t="s">
        <v>207</v>
      </c>
      <c r="B14" s="15" t="s">
        <v>21</v>
      </c>
      <c r="C14" s="8">
        <v>89907538.609999999</v>
      </c>
      <c r="D14" s="8">
        <v>6101800</v>
      </c>
      <c r="E14" s="26" t="s">
        <v>208</v>
      </c>
      <c r="F14" s="8" t="s">
        <v>59</v>
      </c>
      <c r="G14" s="8"/>
      <c r="H14" s="8"/>
    </row>
    <row r="15" spans="1:8" ht="18.95" customHeight="1">
      <c r="A15" s="14" t="s">
        <v>209</v>
      </c>
      <c r="B15" s="15" t="s">
        <v>23</v>
      </c>
      <c r="C15" s="8">
        <v>1426899.27</v>
      </c>
      <c r="D15" s="8">
        <v>277068.07</v>
      </c>
      <c r="E15" s="26" t="s">
        <v>210</v>
      </c>
      <c r="F15" s="8" t="s">
        <v>61</v>
      </c>
      <c r="G15" s="8"/>
      <c r="H15" s="8"/>
    </row>
    <row r="16" spans="1:8" ht="18.95" customHeight="1">
      <c r="A16" s="22" t="s">
        <v>228</v>
      </c>
      <c r="B16" s="23" t="s">
        <v>25</v>
      </c>
      <c r="C16" s="24">
        <f>SUM(C12:C15)</f>
        <v>153675437.88000003</v>
      </c>
      <c r="D16" s="24">
        <f>SUM(D12:D15)</f>
        <v>65190868.07</v>
      </c>
      <c r="E16" s="27" t="s">
        <v>229</v>
      </c>
      <c r="F16" s="8" t="s">
        <v>63</v>
      </c>
      <c r="G16" s="24">
        <f>SUM(G13:G15)</f>
        <v>1465560700</v>
      </c>
      <c r="H16" s="24">
        <f>SUM(H13:H15)</f>
        <v>1200000000</v>
      </c>
    </row>
    <row r="17" spans="1:9" ht="18.95" customHeight="1">
      <c r="A17" s="22" t="s">
        <v>211</v>
      </c>
      <c r="B17" s="23" t="s">
        <v>27</v>
      </c>
      <c r="C17" s="24">
        <f>C11-C16</f>
        <v>-133047796.91000003</v>
      </c>
      <c r="D17" s="24">
        <f>D11-D16</f>
        <v>-54670798.340000004</v>
      </c>
      <c r="E17" s="26" t="s">
        <v>212</v>
      </c>
      <c r="F17" s="8" t="s">
        <v>155</v>
      </c>
      <c r="G17" s="24"/>
      <c r="H17" s="24"/>
    </row>
    <row r="18" spans="1:9" ht="18.95" customHeight="1">
      <c r="A18" s="14" t="s">
        <v>213</v>
      </c>
      <c r="B18" s="15" t="s">
        <v>29</v>
      </c>
      <c r="C18" s="8"/>
      <c r="D18" s="8"/>
      <c r="E18" s="26" t="s">
        <v>214</v>
      </c>
      <c r="F18" s="8" t="s">
        <v>159</v>
      </c>
      <c r="G18" s="8"/>
      <c r="H18" s="8"/>
    </row>
    <row r="19" spans="1:9" ht="18.95" customHeight="1">
      <c r="A19" s="14" t="s">
        <v>215</v>
      </c>
      <c r="B19" s="15" t="s">
        <v>31</v>
      </c>
      <c r="C19" s="8">
        <v>14934808747.959999</v>
      </c>
      <c r="D19" s="8">
        <v>17784652428.48</v>
      </c>
      <c r="E19" s="26" t="s">
        <v>216</v>
      </c>
      <c r="F19" s="8" t="s">
        <v>163</v>
      </c>
      <c r="G19" s="8"/>
      <c r="H19" s="8"/>
    </row>
    <row r="20" spans="1:9" ht="18.95" customHeight="1">
      <c r="A20" s="14" t="s">
        <v>217</v>
      </c>
      <c r="B20" s="15" t="s">
        <v>33</v>
      </c>
      <c r="C20" s="8">
        <v>36389021.100000001</v>
      </c>
      <c r="D20" s="8"/>
      <c r="E20" s="27" t="s">
        <v>230</v>
      </c>
      <c r="F20" s="8" t="s">
        <v>167</v>
      </c>
      <c r="G20" s="24"/>
      <c r="H20" s="24"/>
    </row>
    <row r="21" spans="1:9" ht="18.95" customHeight="1">
      <c r="A21" s="14" t="s">
        <v>218</v>
      </c>
      <c r="B21" s="15" t="s">
        <v>35</v>
      </c>
      <c r="C21" s="8"/>
      <c r="D21" s="8"/>
      <c r="E21" s="27" t="s">
        <v>219</v>
      </c>
      <c r="F21" s="8" t="s">
        <v>171</v>
      </c>
      <c r="G21" s="24">
        <f>G16-G20</f>
        <v>1465560700</v>
      </c>
      <c r="H21" s="24">
        <f>H16-H20</f>
        <v>1200000000</v>
      </c>
    </row>
    <row r="22" spans="1:9" ht="18.95" customHeight="1">
      <c r="A22" s="14" t="s">
        <v>220</v>
      </c>
      <c r="B22" s="15" t="s">
        <v>37</v>
      </c>
      <c r="C22" s="8"/>
      <c r="D22" s="8"/>
      <c r="E22" s="26" t="s">
        <v>221</v>
      </c>
      <c r="F22" s="8" t="s">
        <v>175</v>
      </c>
      <c r="G22" s="8"/>
      <c r="H22" s="8"/>
    </row>
    <row r="23" spans="1:9" ht="18.95" customHeight="1">
      <c r="A23" s="14" t="s">
        <v>222</v>
      </c>
      <c r="B23" s="15" t="s">
        <v>39</v>
      </c>
      <c r="C23" s="8"/>
      <c r="D23" s="8"/>
      <c r="E23" s="26" t="s">
        <v>223</v>
      </c>
      <c r="F23" s="8" t="s">
        <v>178</v>
      </c>
      <c r="G23" s="24">
        <f>C17+G11+G21</f>
        <v>7755370272.1499996</v>
      </c>
      <c r="H23" s="24">
        <f>D17+H11+H21</f>
        <v>11581630.139999628</v>
      </c>
    </row>
    <row r="24" spans="1:9" ht="18.95" customHeight="1">
      <c r="A24" s="22" t="s">
        <v>224</v>
      </c>
      <c r="B24" s="15" t="s">
        <v>41</v>
      </c>
      <c r="C24" s="24">
        <f>SUM(C19:C23)</f>
        <v>14971197769.059999</v>
      </c>
      <c r="D24" s="24">
        <f>SUM(D19:D23)</f>
        <v>17784652428.48</v>
      </c>
      <c r="E24" s="26" t="s">
        <v>231</v>
      </c>
      <c r="F24" s="8" t="s">
        <v>181</v>
      </c>
      <c r="G24" s="38">
        <v>36312161.340000004</v>
      </c>
      <c r="H24" s="8">
        <v>19704532.27</v>
      </c>
    </row>
    <row r="25" spans="1:9" ht="18.95" customHeight="1">
      <c r="A25" s="14" t="s">
        <v>225</v>
      </c>
      <c r="B25" s="15" t="s">
        <v>43</v>
      </c>
      <c r="C25" s="8"/>
      <c r="D25" s="8"/>
      <c r="E25" s="27" t="s">
        <v>226</v>
      </c>
      <c r="F25" s="8" t="s">
        <v>183</v>
      </c>
      <c r="G25" s="24">
        <f>G23+G24</f>
        <v>7791682433.4899998</v>
      </c>
      <c r="H25" s="24">
        <f>H23+H24</f>
        <v>31286162.409999628</v>
      </c>
    </row>
    <row r="26" spans="1:9" ht="16.149999999999999" customHeight="1">
      <c r="A26" s="1" t="s">
        <v>0</v>
      </c>
      <c r="B26" s="1" t="s">
        <v>0</v>
      </c>
      <c r="C26" s="1" t="s">
        <v>0</v>
      </c>
      <c r="D26" s="1"/>
      <c r="E26" s="1" t="s">
        <v>0</v>
      </c>
      <c r="F26" s="1" t="s">
        <v>0</v>
      </c>
      <c r="G26" s="1" t="s">
        <v>0</v>
      </c>
      <c r="H26" s="1" t="s">
        <v>0</v>
      </c>
    </row>
    <row r="27" spans="1:9" ht="16.149999999999999" customHeight="1">
      <c r="A27" s="1" t="s">
        <v>0</v>
      </c>
      <c r="B27" s="1" t="s">
        <v>0</v>
      </c>
      <c r="C27" s="1" t="s">
        <v>0</v>
      </c>
      <c r="D27" s="1"/>
      <c r="E27" s="1" t="s">
        <v>0</v>
      </c>
      <c r="F27" s="1" t="s">
        <v>0</v>
      </c>
      <c r="G27" s="1" t="s">
        <v>0</v>
      </c>
      <c r="H27" s="1" t="s">
        <v>0</v>
      </c>
    </row>
    <row r="28" spans="1:9" ht="16.149999999999999" customHeight="1">
      <c r="A28" s="1" t="s">
        <v>0</v>
      </c>
      <c r="B28" s="1" t="s">
        <v>0</v>
      </c>
      <c r="C28" s="1" t="s">
        <v>0</v>
      </c>
      <c r="D28" s="1"/>
      <c r="E28" s="1" t="s">
        <v>0</v>
      </c>
      <c r="F28" s="1" t="s">
        <v>0</v>
      </c>
      <c r="G28" s="1" t="s">
        <v>0</v>
      </c>
      <c r="H28" s="1" t="s">
        <v>0</v>
      </c>
    </row>
    <row r="29" spans="1:9" ht="16.149999999999999" customHeight="1">
      <c r="A29" s="1" t="s">
        <v>0</v>
      </c>
      <c r="B29" s="1" t="s">
        <v>0</v>
      </c>
      <c r="C29" s="1" t="s">
        <v>0</v>
      </c>
      <c r="D29" s="1"/>
      <c r="E29" s="1" t="s">
        <v>0</v>
      </c>
      <c r="F29" s="1" t="s">
        <v>0</v>
      </c>
      <c r="G29" s="1" t="s">
        <v>0</v>
      </c>
      <c r="H29" s="1" t="s">
        <v>0</v>
      </c>
    </row>
    <row r="30" spans="1:9">
      <c r="I30" s="65"/>
    </row>
  </sheetData>
  <mergeCells count="2">
    <mergeCell ref="C5:E5"/>
    <mergeCell ref="A2:H2"/>
  </mergeCells>
  <phoneticPr fontId="3" type="noConversion"/>
  <pageMargins left="0.49" right="0.57999999999999996" top="0.28000000000000003" bottom="1" header="0.17" footer="0.5"/>
  <pageSetup paperSize="9" scale="9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邹硕</cp:lastModifiedBy>
  <cp:lastPrinted>2018-01-10T03:15:40Z</cp:lastPrinted>
  <dcterms:created xsi:type="dcterms:W3CDTF">2015-03-09T00:59:46Z</dcterms:created>
  <dcterms:modified xsi:type="dcterms:W3CDTF">2018-07-10T07:24:34Z</dcterms:modified>
</cp:coreProperties>
</file>